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15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15.22 Pol'!$A$1:$U$31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/>
  <c r="F40"/>
  <c r="F39"/>
  <c r="AC21" i="12"/>
  <c r="G8"/>
  <c r="M8" s="1"/>
  <c r="I8"/>
  <c r="K8"/>
  <c r="O8"/>
  <c r="Q8"/>
  <c r="U8"/>
  <c r="G9"/>
  <c r="AD21" s="1"/>
  <c r="I9"/>
  <c r="K9"/>
  <c r="O9"/>
  <c r="Q9"/>
  <c r="U9"/>
  <c r="G10"/>
  <c r="I10"/>
  <c r="K10"/>
  <c r="M10"/>
  <c r="O10"/>
  <c r="Q10"/>
  <c r="U10"/>
  <c r="G11"/>
  <c r="G7" s="1"/>
  <c r="G2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I18"/>
  <c r="K18"/>
  <c r="M18"/>
  <c r="O18"/>
  <c r="Q18"/>
  <c r="U18"/>
  <c r="G19"/>
  <c r="M19" s="1"/>
  <c r="I19"/>
  <c r="K19"/>
  <c r="O19"/>
  <c r="Q19"/>
  <c r="U19"/>
  <c r="I20" i="1"/>
  <c r="G20"/>
  <c r="E20"/>
  <c r="I19"/>
  <c r="G19"/>
  <c r="E19"/>
  <c r="I17"/>
  <c r="G17"/>
  <c r="E17"/>
  <c r="I16"/>
  <c r="G16"/>
  <c r="E16"/>
  <c r="G27"/>
  <c r="F42"/>
  <c r="G23" s="1"/>
  <c r="J28"/>
  <c r="J26"/>
  <c r="G38"/>
  <c r="F38"/>
  <c r="J23"/>
  <c r="J24"/>
  <c r="J25"/>
  <c r="J27"/>
  <c r="E24"/>
  <c r="E26"/>
  <c r="G39" l="1"/>
  <c r="G42" s="1"/>
  <c r="G25" s="1"/>
  <c r="G26" s="1"/>
  <c r="G40"/>
  <c r="H40" s="1"/>
  <c r="I40" s="1"/>
  <c r="G41"/>
  <c r="H41" s="1"/>
  <c r="I41" s="1"/>
  <c r="I7" i="12"/>
  <c r="G49" i="1" s="1"/>
  <c r="K7" i="12"/>
  <c r="H49" i="1" s="1"/>
  <c r="Q7" i="12"/>
  <c r="U7"/>
  <c r="M9"/>
  <c r="O7"/>
  <c r="G24" i="1"/>
  <c r="M11" i="12"/>
  <c r="M7" s="1"/>
  <c r="G29" i="1" l="1"/>
  <c r="G18"/>
  <c r="G21" s="1"/>
  <c r="H50"/>
  <c r="I39"/>
  <c r="I42" s="1"/>
  <c r="J40" s="1"/>
  <c r="G28"/>
  <c r="I49"/>
  <c r="E18"/>
  <c r="E21" s="1"/>
  <c r="G50"/>
  <c r="H39"/>
  <c r="H42" s="1"/>
  <c r="I50" l="1"/>
  <c r="J49" s="1"/>
  <c r="J50" s="1"/>
  <c r="I18"/>
  <c r="I21" s="1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<sst xmlns="http://schemas.openxmlformats.org/spreadsheetml/2006/main" count="190" uniqueCount="122">
  <si>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</si>
  <si>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</si>
  <si>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</si>
  <si>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</si>
  <si>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</si>
  <si>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</si>
  <si>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</si>
  <si>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</si>
  <si>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</si>
  <si>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</si>
  <si>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</si>
  <si>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</si>
  <si>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</si>
  <si>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</si>
  <si>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</si>
  <si>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</si>
  <si>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</si>
  <si>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</si>
  <si>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</si>
  <si>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</si>
  <si>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</si>
  <si>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</si>
  <si>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</si>
  <si>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</si>
  <si>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</si>
  <si>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</si>
  <si>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</si>
  <si>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</si>
  <si>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</si>
  <si>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</si>
  <si>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</si>
  <si>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</si>
  <si>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</si>
  <si>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</si>
  <si>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</si>
  <si>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</si>
  <si>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</si>
  <si>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</si>
  <si>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</si>
  <si>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</si>
  <si>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</si>
  <si>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</si>
  <si>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</si>
  <si>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15.22</t>
  </si>
  <si>
    <t>Vzduchotechnika místo č:2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</si>
  <si>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</si>
  <si>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</si>
  <si>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</si>
  <si>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</si>
  <si>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</si>
  <si>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</si>
  <si>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</si>
  <si>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</si>
  <si>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</si>
  <si>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</si>
  <si>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</si>
  <si>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</si>
  <si>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</si>
  <si>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</si>
  <si>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</si>
  <si>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</si>
  <si>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</si>
  <si>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</si>
  <si>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</si>
  <si>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</si>
  <si>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</si>
  <si>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</si>
  <si>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</si>
  <si>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</si>
  <si>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</si>
  <si>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</si>
  <si>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</si>
  <si>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</si>
  <si>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</si>
  <si>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</si>
  <si>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</si>
  <si>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</si>
  <si>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</si>
  <si>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</si>
  <si>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</si>
  <si>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</si>
  <si>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</si>
  <si>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</si>
  <si>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</si>
  <si>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</si>
  <si>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</si>
  <si>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</si>
  <si>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</si>
  <si>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</si>
  <si>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</si>
  <si>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728112113</t>
  </si>
  <si>
    <t>Montáž potrubí plechového kruhového do d 300 mm</t>
  </si>
  <si>
    <t>m</t>
  </si>
  <si>
    <t>POL1_</t>
  </si>
  <si>
    <t>728413522</t>
  </si>
  <si>
    <t>Montáž talířového ventilu kruhové do d 200 mm</t>
  </si>
  <si>
    <t>kus</t>
  </si>
  <si>
    <t>7281110</t>
  </si>
  <si>
    <t>Úprava stávající konstrukce VZT</t>
  </si>
  <si>
    <t>767 88-3212.</t>
  </si>
  <si>
    <t>Objímka dvoušroubová, kombivrut + hmoždinka, FRS+  , pro potrubí průměru 121 - 127 mm</t>
  </si>
  <si>
    <t xml:space="preserve">900      </t>
  </si>
  <si>
    <t>HZS, ostatní nespecifikované montáže</t>
  </si>
  <si>
    <t>h</t>
  </si>
  <si>
    <t>POL10_</t>
  </si>
  <si>
    <t>100.</t>
  </si>
  <si>
    <t>Ohebné hlíníkové flexi potrubí O 125 mm</t>
  </si>
  <si>
    <t>POL3_</t>
  </si>
  <si>
    <t>100</t>
  </si>
  <si>
    <t>Spiro potrubí 0125/3000 - 0,45 mm</t>
  </si>
  <si>
    <t>Lisované koleno 90/125</t>
  </si>
  <si>
    <t>Talířový ventil odvodní 125mm</t>
  </si>
  <si>
    <t>Objímka 125</t>
  </si>
  <si>
    <t>Spojka vnitřní 125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</si>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</sst>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26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15.22 Pol'!AC21</f>
        <v>0</v>
      </c>
      <c r="G39" s="122">
        <f>'11 15.22 Pol'!AD21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15.22 Pol'!AC21</f>
        <v>0</v>
      </c>
      <c r="G40" s="125">
        <f>'11 15.22 Pol'!AD21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15.22 Pol'!AC21</f>
        <v>0</v>
      </c>
      <c r="G41" s="127">
        <f>'11 15.22 Pol'!AD21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15.22 Pol'!I7</f>
        <v>0</v>
      </c>
      <c r="H49" s="150">
        <f>'11 15.22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SUMIF(AE8:AE19,"&lt;&gt;NOR",G8:G19)</f>
        <v>0</v>
      </c>
      <c r="H7" s="174"/>
      <c r="I7" s="174">
        <f>SUM(I8:I19)</f>
        <v>0</v>
      </c>
      <c r="J7" s="174"/>
      <c r="K7" s="174">
        <f>SUM(K8:K19)</f>
        <v>0</v>
      </c>
      <c r="L7" s="174"/>
      <c r="M7" s="174">
        <f>SUM(M8:M19)</f>
        <v>0</v>
      </c>
      <c r="N7" s="174"/>
      <c r="O7" s="174">
        <f>SUM(O8:O19)</f>
        <v>0</v>
      </c>
      <c r="P7" s="174"/>
      <c r="Q7" s="174">
        <f>SUM(Q8:Q19)</f>
        <v>0</v>
      </c>
      <c r="R7" s="174"/>
      <c r="S7" s="174"/>
      <c r="T7" s="175"/>
      <c r="U7" s="174">
        <f>SUM(U8:U19)</f>
        <v>13.88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5</v>
      </c>
      <c r="F8" s="176"/>
      <c r="G8" s="177">
        <f t="shared" ref="G8:G19" si="0">ROUND(E8*F8,2)</f>
        <v>0</v>
      </c>
      <c r="H8" s="176"/>
      <c r="I8" s="177">
        <f t="shared" ref="I8:I19" si="1">ROUND(E8*H8,2)</f>
        <v>0</v>
      </c>
      <c r="J8" s="176"/>
      <c r="K8" s="177">
        <f t="shared" ref="K8:K19" si="2">ROUND(E8*J8,2)</f>
        <v>0</v>
      </c>
      <c r="L8" s="177">
        <v>21</v>
      </c>
      <c r="M8" s="177">
        <f t="shared" ref="M8:M19" si="3">G8*(1+L8/100)</f>
        <v>0</v>
      </c>
      <c r="N8" s="177">
        <v>0</v>
      </c>
      <c r="O8" s="177">
        <f t="shared" ref="O8:O19" si="4">ROUND(E8*N8,2)</f>
        <v>0</v>
      </c>
      <c r="P8" s="177">
        <v>0</v>
      </c>
      <c r="Q8" s="177">
        <f t="shared" ref="Q8:Q19" si="5">ROUND(E8*P8,2)</f>
        <v>0</v>
      </c>
      <c r="R8" s="177"/>
      <c r="S8" s="177"/>
      <c r="T8" s="178">
        <v>0.55000000000000004</v>
      </c>
      <c r="U8" s="177">
        <f t="shared" ref="U8:U19" si="6">ROUND(E8*T8,2)</f>
        <v>2.75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4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0</v>
      </c>
      <c r="O9" s="177">
        <f t="shared" si="4"/>
        <v>0</v>
      </c>
      <c r="P9" s="177">
        <v>0</v>
      </c>
      <c r="Q9" s="177">
        <f t="shared" si="5"/>
        <v>0</v>
      </c>
      <c r="R9" s="177"/>
      <c r="S9" s="177"/>
      <c r="T9" s="178">
        <v>0.37</v>
      </c>
      <c r="U9" s="177">
        <f t="shared" si="6"/>
        <v>1.48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96</v>
      </c>
      <c r="E10" s="173">
        <v>4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</v>
      </c>
      <c r="U10" s="177">
        <f t="shared" si="6"/>
        <v>0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0.399999999999999" outlineLevel="1">
      <c r="A11" s="161">
        <v>4</v>
      </c>
      <c r="B11" s="170" t="s">
        <v>99</v>
      </c>
      <c r="C11" s="191" t="s">
        <v>100</v>
      </c>
      <c r="D11" s="171" t="s">
        <v>96</v>
      </c>
      <c r="E11" s="173">
        <v>5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0.33</v>
      </c>
      <c r="U11" s="177">
        <f t="shared" si="6"/>
        <v>1.65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103</v>
      </c>
      <c r="E12" s="173">
        <v>8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1</v>
      </c>
      <c r="U12" s="177">
        <f t="shared" si="6"/>
        <v>8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105</v>
      </c>
      <c r="C13" s="191" t="s">
        <v>106</v>
      </c>
      <c r="D13" s="171" t="s">
        <v>96</v>
      </c>
      <c r="E13" s="173">
        <v>4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107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108</v>
      </c>
      <c r="C14" s="191" t="s">
        <v>109</v>
      </c>
      <c r="D14" s="171" t="s">
        <v>92</v>
      </c>
      <c r="E14" s="173">
        <v>4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107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108</v>
      </c>
      <c r="C15" s="191" t="s">
        <v>110</v>
      </c>
      <c r="D15" s="171" t="s">
        <v>96</v>
      </c>
      <c r="E15" s="173">
        <v>4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107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108</v>
      </c>
      <c r="C16" s="191" t="s">
        <v>111</v>
      </c>
      <c r="D16" s="171" t="s">
        <v>96</v>
      </c>
      <c r="E16" s="173">
        <v>4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</v>
      </c>
      <c r="U16" s="177">
        <f t="shared" si="6"/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107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108</v>
      </c>
      <c r="C17" s="191" t="s">
        <v>112</v>
      </c>
      <c r="D17" s="171" t="s">
        <v>96</v>
      </c>
      <c r="E17" s="173">
        <v>5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</v>
      </c>
      <c r="U17" s="177">
        <f t="shared" si="6"/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108</v>
      </c>
      <c r="C18" s="191" t="s">
        <v>113</v>
      </c>
      <c r="D18" s="171" t="s">
        <v>96</v>
      </c>
      <c r="E18" s="173">
        <v>4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</v>
      </c>
      <c r="U18" s="177">
        <f t="shared" si="6"/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107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79">
        <v>12</v>
      </c>
      <c r="B19" s="180" t="s">
        <v>114</v>
      </c>
      <c r="C19" s="192" t="s">
        <v>115</v>
      </c>
      <c r="D19" s="181" t="s">
        <v>116</v>
      </c>
      <c r="E19" s="182">
        <v>1</v>
      </c>
      <c r="F19" s="183"/>
      <c r="G19" s="184">
        <f t="shared" si="0"/>
        <v>0</v>
      </c>
      <c r="H19" s="183"/>
      <c r="I19" s="184">
        <f t="shared" si="1"/>
        <v>0</v>
      </c>
      <c r="J19" s="183"/>
      <c r="K19" s="184">
        <f t="shared" si="2"/>
        <v>0</v>
      </c>
      <c r="L19" s="184">
        <v>21</v>
      </c>
      <c r="M19" s="184">
        <f t="shared" si="3"/>
        <v>0</v>
      </c>
      <c r="N19" s="184">
        <v>0</v>
      </c>
      <c r="O19" s="184">
        <f t="shared" si="4"/>
        <v>0</v>
      </c>
      <c r="P19" s="184">
        <v>0</v>
      </c>
      <c r="Q19" s="184">
        <f t="shared" si="5"/>
        <v>0</v>
      </c>
      <c r="R19" s="184"/>
      <c r="S19" s="184"/>
      <c r="T19" s="185">
        <v>0</v>
      </c>
      <c r="U19" s="184">
        <f t="shared" si="6"/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117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>
      <c r="A20" s="6"/>
      <c r="B20" s="7" t="s">
        <v>118</v>
      </c>
      <c r="C20" s="193" t="s">
        <v>118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>
      <c r="A21" s="186"/>
      <c r="B21" s="187">
        <v>26</v>
      </c>
      <c r="C21" s="194" t="s">
        <v>118</v>
      </c>
      <c r="D21" s="188"/>
      <c r="E21" s="189"/>
      <c r="F21" s="189"/>
      <c r="G21" s="190">
        <f>G7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119</v>
      </c>
    </row>
    <row r="22" spans="1:60">
      <c r="A22" s="6"/>
      <c r="B22" s="7" t="s">
        <v>118</v>
      </c>
      <c r="C22" s="193" t="s">
        <v>118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>
      <c r="A23" s="6"/>
      <c r="B23" s="7" t="s">
        <v>118</v>
      </c>
      <c r="C23" s="193" t="s">
        <v>118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>
      <c r="A24" s="244">
        <v>33</v>
      </c>
      <c r="B24" s="244"/>
      <c r="C24" s="245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>
      <c r="A25" s="246"/>
      <c r="B25" s="247"/>
      <c r="C25" s="248"/>
      <c r="D25" s="247"/>
      <c r="E25" s="247"/>
      <c r="F25" s="247"/>
      <c r="G25" s="24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120</v>
      </c>
    </row>
    <row r="26" spans="1:60">
      <c r="A26" s="250"/>
      <c r="B26" s="251"/>
      <c r="C26" s="252"/>
      <c r="D26" s="251"/>
      <c r="E26" s="251"/>
      <c r="F26" s="251"/>
      <c r="G26" s="25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>
      <c r="A27" s="250"/>
      <c r="B27" s="251"/>
      <c r="C27" s="252"/>
      <c r="D27" s="251"/>
      <c r="E27" s="251"/>
      <c r="F27" s="251"/>
      <c r="G27" s="25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>
      <c r="A28" s="250"/>
      <c r="B28" s="251"/>
      <c r="C28" s="252"/>
      <c r="D28" s="251"/>
      <c r="E28" s="251"/>
      <c r="F28" s="251"/>
      <c r="G28" s="25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>
      <c r="A29" s="254"/>
      <c r="B29" s="255"/>
      <c r="C29" s="256"/>
      <c r="D29" s="255"/>
      <c r="E29" s="255"/>
      <c r="F29" s="255"/>
      <c r="G29" s="25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>
      <c r="A30" s="6"/>
      <c r="B30" s="7" t="s">
        <v>118</v>
      </c>
      <c r="C30" s="193" t="s">
        <v>118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>
      <c r="C31" s="195"/>
      <c r="D31" s="155"/>
      <c r="AE31" t="s">
        <v>121</v>
      </c>
    </row>
    <row r="32" spans="1:60">
      <c r="D32" s="155"/>
    </row>
    <row r="33" spans="4:4">
      <c r="D33" s="155"/>
    </row>
    <row r="34" spans="4:4">
      <c r="D34" s="155"/>
    </row>
    <row r="35" spans="4:4">
      <c r="D35" s="155"/>
    </row>
    <row r="36" spans="4:4">
      <c r="D36" s="155"/>
    </row>
    <row r="37" spans="4:4">
      <c r="D37" s="155"/>
    </row>
    <row r="38" spans="4:4">
      <c r="D38" s="155"/>
    </row>
    <row r="39" spans="4:4">
      <c r="D39" s="155"/>
    </row>
    <row r="40" spans="4:4">
      <c r="D40" s="155"/>
    </row>
    <row r="41" spans="4:4">
      <c r="D41" s="155"/>
    </row>
    <row r="42" spans="4:4">
      <c r="D42" s="155"/>
    </row>
    <row r="43" spans="4:4">
      <c r="D43" s="155"/>
    </row>
    <row r="44" spans="4:4">
      <c r="D44" s="155"/>
    </row>
    <row r="45" spans="4:4">
      <c r="D45" s="155"/>
    </row>
    <row r="46" spans="4:4">
      <c r="D46" s="155"/>
    </row>
    <row r="47" spans="4:4">
      <c r="D47" s="155"/>
    </row>
    <row r="48" spans="4:4">
      <c r="D48" s="155"/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15.22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15.22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2023-05-05T09:55:02Z</dcterms:modified>
</cp:coreProperties>
</file>